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16266\Desktop\"/>
    </mc:Choice>
  </mc:AlternateContent>
  <xr:revisionPtr revIDLastSave="0" documentId="8_{6609890F-8658-497D-A41E-978F919B652D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E33" i="1" s="1"/>
  <c r="C32" i="1"/>
  <c r="C41" i="1" s="1"/>
  <c r="H41" i="1"/>
  <c r="E32" i="1" l="1"/>
  <c r="A10" i="1"/>
  <c r="C25" i="1" s="1"/>
  <c r="A11" i="1"/>
  <c r="C26" i="1" s="1"/>
  <c r="A12" i="1"/>
  <c r="C27" i="1" s="1"/>
  <c r="A9" i="1"/>
  <c r="C24" i="1" s="1"/>
  <c r="C20" i="1"/>
  <c r="C21" i="1"/>
  <c r="C22" i="1"/>
  <c r="C23" i="1"/>
  <c r="A13" i="1"/>
  <c r="C28" i="1" s="1"/>
  <c r="D20" i="1"/>
  <c r="D21" i="1"/>
  <c r="D22" i="1"/>
  <c r="D23" i="1"/>
  <c r="D24" i="1"/>
  <c r="D25" i="1"/>
  <c r="D26" i="1"/>
  <c r="D27" i="1"/>
  <c r="D28" i="1"/>
  <c r="B28" i="1"/>
  <c r="B27" i="1"/>
  <c r="B26" i="1"/>
  <c r="B25" i="1"/>
  <c r="B24" i="1"/>
  <c r="B23" i="1"/>
  <c r="B22" i="1"/>
  <c r="B21" i="1"/>
  <c r="B20" i="1"/>
  <c r="C37" i="1" l="1"/>
  <c r="C36" i="1"/>
  <c r="C35" i="1"/>
  <c r="C38" i="1"/>
  <c r="E23" i="1"/>
  <c r="E24" i="1"/>
  <c r="E22" i="1"/>
  <c r="E27" i="1"/>
  <c r="E21" i="1"/>
  <c r="E26" i="1"/>
  <c r="E20" i="1"/>
  <c r="E25" i="1"/>
  <c r="E28" i="1"/>
  <c r="D46" i="1"/>
  <c r="E37" i="1" l="1"/>
  <c r="C42" i="1"/>
  <c r="E35" i="1"/>
  <c r="E36" i="1"/>
  <c r="F26" i="1"/>
  <c r="F22" i="1"/>
  <c r="F25" i="1"/>
  <c r="F21" i="1"/>
  <c r="F24" i="1"/>
  <c r="F20" i="1"/>
  <c r="F27" i="1"/>
  <c r="F23" i="1"/>
  <c r="F28" i="1"/>
  <c r="C40" i="1"/>
  <c r="H40" i="1" l="1"/>
  <c r="H4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Anthony Leone</author>
  </authors>
  <commentList>
    <comment ref="G5" authorId="0" shapeId="0" xr:uid="{B59CFA36-53D7-437F-ADA7-C277C01264CF}">
      <text>
        <r>
          <rPr>
            <b/>
            <sz val="9"/>
            <color indexed="81"/>
            <rFont val="Tahoma"/>
            <charset val="1"/>
          </rPr>
          <t>Anthony Leone:</t>
        </r>
        <r>
          <rPr>
            <sz val="9"/>
            <color indexed="81"/>
            <rFont val="Tahoma"/>
            <charset val="1"/>
          </rPr>
          <t xml:space="preserve">
Need more expenses for a NOI??</t>
        </r>
      </text>
    </comment>
    <comment ref="G10" authorId="0" shapeId="0" xr:uid="{0F142DD2-9C15-4AEB-AA34-E2112037A561}">
      <text>
        <r>
          <rPr>
            <b/>
            <sz val="9"/>
            <color indexed="81"/>
            <rFont val="Tahoma"/>
            <family val="2"/>
          </rPr>
          <t>Anthony Leone:</t>
        </r>
        <r>
          <rPr>
            <sz val="9"/>
            <color indexed="81"/>
            <rFont val="Tahoma"/>
            <family val="2"/>
          </rPr>
          <t xml:space="preserve">
5% of revenue (assumed all registration revenue is through platform)</t>
        </r>
      </text>
    </comment>
    <comment ref="G14" authorId="0" shapeId="0" xr:uid="{4597ABF6-712C-404D-92BE-687A62859E2C}">
      <text>
        <r>
          <rPr>
            <b/>
            <sz val="9"/>
            <color indexed="81"/>
            <rFont val="Tahoma"/>
            <family val="2"/>
          </rPr>
          <t>Anthony Leone:</t>
        </r>
        <r>
          <rPr>
            <sz val="9"/>
            <color indexed="81"/>
            <rFont val="Tahoma"/>
            <family val="2"/>
          </rPr>
          <t xml:space="preserve">
Might want to explore agency/assistance to maximize teaching hours</t>
        </r>
      </text>
    </comment>
    <comment ref="G21" authorId="0" shapeId="0" xr:uid="{F5AD4238-0264-4D52-836F-A963BE5B1623}">
      <text>
        <r>
          <rPr>
            <b/>
            <sz val="9"/>
            <color indexed="81"/>
            <rFont val="Tahoma"/>
            <family val="2"/>
          </rPr>
          <t>Anthony Leone:</t>
        </r>
        <r>
          <rPr>
            <sz val="9"/>
            <color indexed="81"/>
            <rFont val="Tahoma"/>
            <family val="2"/>
          </rPr>
          <t xml:space="preserve">
Assistant Coach @300 Per week for 9 weeks of camp and 100 per week for Jr League Matches/Practice
</t>
        </r>
      </text>
    </comment>
    <comment ref="G22" authorId="0" shapeId="0" xr:uid="{A7774B5E-E55B-45BA-945A-B83BF0C44D76}">
      <text>
        <r>
          <rPr>
            <b/>
            <sz val="9"/>
            <color indexed="81"/>
            <rFont val="Tahoma"/>
            <family val="2"/>
          </rPr>
          <t>Anthony Leone:</t>
        </r>
        <r>
          <rPr>
            <sz val="9"/>
            <color indexed="81"/>
            <rFont val="Tahoma"/>
            <family val="2"/>
          </rPr>
          <t xml:space="preserve">
Lead Coach at 400 per week for Camps </t>
        </r>
      </text>
    </comment>
  </commentList>
</comments>
</file>

<file path=xl/sharedStrings.xml><?xml version="1.0" encoding="utf-8"?>
<sst xmlns="http://schemas.openxmlformats.org/spreadsheetml/2006/main" count="88" uniqueCount="75">
  <si>
    <t>Golf Instruction Income &amp; Hours Calculator</t>
  </si>
  <si>
    <t>Price</t>
  </si>
  <si>
    <t>Item/Description</t>
  </si>
  <si>
    <t>Hour Golf Lesson</t>
  </si>
  <si>
    <t>1/2 Hour Lesson</t>
  </si>
  <si>
    <t>Jr 1/2 Hour Lesson</t>
  </si>
  <si>
    <t>Series Hour</t>
  </si>
  <si>
    <t># of Lessons</t>
  </si>
  <si>
    <t>% Discount</t>
  </si>
  <si>
    <t>Series 1/2 Hour</t>
  </si>
  <si>
    <t>Series Jr 1 Hour</t>
  </si>
  <si>
    <t>Series Jr 1/2 Hour</t>
  </si>
  <si>
    <t>Hour Clinic</t>
  </si>
  <si>
    <t>Participants</t>
  </si>
  <si>
    <t>Weekly Activity</t>
  </si>
  <si>
    <t>Units</t>
  </si>
  <si>
    <t>Gross Income</t>
  </si>
  <si>
    <t>Hours</t>
  </si>
  <si>
    <t>Avg Hourly Fee (Not Including Business Hours)</t>
  </si>
  <si>
    <t>Weekly Teaching Hours</t>
  </si>
  <si>
    <t>Total Hours Weekly</t>
  </si>
  <si>
    <t>Cost Per Person</t>
  </si>
  <si>
    <t>Gross Annual Income</t>
  </si>
  <si>
    <t>More Notes:</t>
  </si>
  <si>
    <t xml:space="preserve">5.  The purpose of this calculater is to provide a general understanding of income and hours.  It does not take into consideration all programs, services, etc. </t>
  </si>
  <si>
    <t>4:  The Average Hourly Fee, D35, is an important number.  You don't want to do things that decrease that number.</t>
  </si>
  <si>
    <t>1.  Series and Hour Clinic might be less than a whole number if you average selling less than 1 per week. For example: .25=1 per month; .5=2 per month; 1=1 per week or 4 per month</t>
  </si>
  <si>
    <t>3.  Weekly Business Hours are variable and include things like student follow-up, video editing, promo creation, etc.</t>
  </si>
  <si>
    <t xml:space="preserve">Avg Hourly Income Per Event </t>
  </si>
  <si>
    <t>Weekly Business Hours (prep, cont. ed., etc)</t>
  </si>
  <si>
    <t xml:space="preserve">Marketing </t>
  </si>
  <si>
    <t xml:space="preserve">Utitlities </t>
  </si>
  <si>
    <t xml:space="preserve">Electrictiy </t>
  </si>
  <si>
    <t xml:space="preserve">Meals </t>
  </si>
  <si>
    <t xml:space="preserve">Entertainment </t>
  </si>
  <si>
    <t>Education/Dues</t>
  </si>
  <si>
    <t>Marketing/SEO</t>
  </si>
  <si>
    <t xml:space="preserve">Revenues </t>
  </si>
  <si>
    <t>Expenses</t>
  </si>
  <si>
    <t>Misc</t>
  </si>
  <si>
    <t>Individual lesson income per week</t>
  </si>
  <si>
    <t>Series income per week</t>
  </si>
  <si>
    <t>Clinic income per week</t>
  </si>
  <si>
    <t>Weeks Worked Per Year</t>
  </si>
  <si>
    <t xml:space="preserve">2.  Series "Hours" are an estimate.  There could be variances based on how many lessons you offer in a series or weeks missed with a student. </t>
  </si>
  <si>
    <t xml:space="preserve">Percentage of Weekly Revenue Per Individual Program </t>
  </si>
  <si>
    <t>Equipment (Training Aids )</t>
  </si>
  <si>
    <t>Percentage of weekly rev per program (consolidated)</t>
  </si>
  <si>
    <t>Gross Revenues</t>
  </si>
  <si>
    <t>Net Operating Income</t>
  </si>
  <si>
    <t xml:space="preserve">Business License </t>
  </si>
  <si>
    <t xml:space="preserve">State Corporate Fee </t>
  </si>
  <si>
    <t xml:space="preserve">Need to add </t>
  </si>
  <si>
    <t>Summer Camp -  Jr League</t>
  </si>
  <si>
    <t>On course golf instruction</t>
  </si>
  <si>
    <t>Supervised Practice</t>
  </si>
  <si>
    <t>Summer Camp</t>
  </si>
  <si>
    <t>Jr League Team</t>
  </si>
  <si>
    <t xml:space="preserve">Monthly </t>
  </si>
  <si>
    <t>Annually</t>
  </si>
  <si>
    <t>Phone</t>
  </si>
  <si>
    <t>Internet</t>
  </si>
  <si>
    <t>Database Management (Retail Tribe)</t>
  </si>
  <si>
    <t>Processing Fee's (online Registration)</t>
  </si>
  <si>
    <t>Taxes (John to Input)</t>
  </si>
  <si>
    <t xml:space="preserve">Facility Revenue share </t>
  </si>
  <si>
    <t>Assistant Coach (Camps/ Jr League)</t>
  </si>
  <si>
    <t xml:space="preserve">Jr League </t>
  </si>
  <si>
    <t>Lead Coach (Camps/Jr League)</t>
  </si>
  <si>
    <t>Junior Clinic/Supervised Practice</t>
  </si>
  <si>
    <t>Rent</t>
  </si>
  <si>
    <t xml:space="preserve">Seasonal Activity </t>
  </si>
  <si>
    <t>Total Seasonal Activity Income</t>
  </si>
  <si>
    <t>Summer Camp (12 weeks per year)</t>
  </si>
  <si>
    <t xml:space="preserve">Total Weekly Income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</si>
</sst>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0" borderId="0" xfId="0" applyFont="1"/>
    <xf numFmtId="165" fontId="0" fillId="2" borderId="0" xfId="1" applyNumberFormat="1" applyFont="1" applyFill="1" applyAlignment="1"/>
    <xf numFmtId="165" fontId="3" fillId="2" borderId="0" xfId="1" applyNumberFormat="1" applyFont="1" applyFill="1" applyAlignment="1"/>
    <xf numFmtId="165" fontId="0" fillId="0" borderId="0" xfId="0" applyNumberFormat="1" applyAlignment="1">
      <alignment horizontal="left"/>
    </xf>
    <xf numFmtId="10" fontId="0" fillId="0" borderId="0" xfId="0" applyNumberFormat="1" applyAlignment="1">
      <alignment horizontal="center"/>
    </xf>
    <xf numFmtId="0" fontId="6" fillId="0" borderId="0" xfId="0" applyFont="1"/>
    <xf numFmtId="10" fontId="0" fillId="0" borderId="0" xfId="0" applyNumberFormat="1" applyAlignment="1">
      <alignment horizontal="left"/>
    </xf>
    <xf numFmtId="165" fontId="0" fillId="0" borderId="0" xfId="0" applyNumberFormat="1"/>
    <xf numFmtId="165" fontId="0" fillId="2" borderId="0" xfId="1" applyNumberFormat="1" applyFont="1" applyFill="1" applyAlignment="1">
      <alignment horizontal="right"/>
    </xf>
    <xf numFmtId="165" fontId="0" fillId="2" borderId="0" xfId="0" applyNumberFormat="1" applyFill="1" applyAlignment="1">
      <alignment horizontal="center"/>
    </xf>
    <xf numFmtId="0" fontId="3" fillId="0" borderId="0" xfId="0" applyFont="1"/>
    <xf numFmtId="165" fontId="3" fillId="0" borderId="0" xfId="0" applyNumberFormat="1" applyFont="1"/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3" fontId="0" fillId="2" borderId="0" xfId="0" applyNumberFormat="1" applyFill="1" applyAlignment="1"/>
    <xf numFmtId="165" fontId="0" fillId="0" borderId="0" xfId="1" applyNumberFormat="1" applyFont="1" applyFill="1" applyAlignment="1"/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topLeftCell="E1" zoomScaleNormal="100" zoomScalePageLayoutView="125" workbookViewId="0">
      <selection activeCell="D30" sqref="D30"/>
    </sheetView>
  </sheetViews>
  <sheetFormatPr defaultColWidth="11" defaultRowHeight="15.75" x14ac:dyDescent="0.25"/>
  <cols>
    <col min="1" max="1" width="7.375" style="2" bestFit="1" customWidth="1"/>
    <col min="2" max="2" width="38.5" customWidth="1"/>
    <col min="3" max="3" width="11.875" style="3" bestFit="1" customWidth="1"/>
    <col min="4" max="4" width="5.625" style="2" bestFit="1" customWidth="1"/>
    <col min="5" max="5" width="21.375" style="1" customWidth="1"/>
    <col min="6" max="6" width="26.625" style="2" customWidth="1"/>
    <col min="7" max="7" width="45.875" customWidth="1"/>
  </cols>
  <sheetData>
    <row r="1" spans="1:9" ht="21" x14ac:dyDescent="0.35">
      <c r="B1" s="6" t="s">
        <v>0</v>
      </c>
      <c r="D1"/>
      <c r="E1"/>
      <c r="F1"/>
    </row>
    <row r="2" spans="1:9" ht="21" x14ac:dyDescent="0.35">
      <c r="B2" s="6"/>
      <c r="D2"/>
      <c r="E2"/>
      <c r="F2"/>
    </row>
    <row r="3" spans="1:9" ht="26.25" x14ac:dyDescent="0.4">
      <c r="B3" s="11" t="s">
        <v>37</v>
      </c>
      <c r="D3"/>
      <c r="E3"/>
      <c r="F3"/>
      <c r="G3" s="11" t="s">
        <v>38</v>
      </c>
      <c r="H3" s="16" t="s">
        <v>58</v>
      </c>
      <c r="I3" s="16" t="s">
        <v>59</v>
      </c>
    </row>
    <row r="4" spans="1:9" x14ac:dyDescent="0.25">
      <c r="A4" s="2" t="s">
        <v>1</v>
      </c>
      <c r="B4" t="s">
        <v>2</v>
      </c>
      <c r="G4" t="s">
        <v>70</v>
      </c>
      <c r="H4">
        <v>500</v>
      </c>
      <c r="I4">
        <v>6000</v>
      </c>
    </row>
    <row r="5" spans="1:9" x14ac:dyDescent="0.25">
      <c r="A5" s="7">
        <v>100</v>
      </c>
      <c r="B5" t="s">
        <v>3</v>
      </c>
      <c r="C5" s="3" t="s">
        <v>55</v>
      </c>
      <c r="G5" t="s">
        <v>31</v>
      </c>
      <c r="H5">
        <v>50</v>
      </c>
      <c r="I5">
        <v>600</v>
      </c>
    </row>
    <row r="6" spans="1:9" x14ac:dyDescent="0.25">
      <c r="A6" s="7">
        <v>60</v>
      </c>
      <c r="B6" t="s">
        <v>4</v>
      </c>
      <c r="C6" s="3" t="s">
        <v>54</v>
      </c>
      <c r="G6" t="s">
        <v>60</v>
      </c>
      <c r="H6">
        <v>100</v>
      </c>
      <c r="I6">
        <v>1200</v>
      </c>
    </row>
    <row r="7" spans="1:9" x14ac:dyDescent="0.25">
      <c r="A7" s="7">
        <v>15</v>
      </c>
      <c r="B7" t="s">
        <v>69</v>
      </c>
      <c r="C7" s="3" t="s">
        <v>53</v>
      </c>
      <c r="G7" t="s">
        <v>61</v>
      </c>
      <c r="H7">
        <v>50</v>
      </c>
      <c r="I7">
        <v>600</v>
      </c>
    </row>
    <row r="8" spans="1:9" x14ac:dyDescent="0.25">
      <c r="A8" s="7">
        <v>40</v>
      </c>
      <c r="B8" t="s">
        <v>5</v>
      </c>
      <c r="G8" t="s">
        <v>32</v>
      </c>
      <c r="H8">
        <v>50</v>
      </c>
      <c r="I8">
        <v>600</v>
      </c>
    </row>
    <row r="9" spans="1:9" x14ac:dyDescent="0.25">
      <c r="A9" s="7">
        <f>(A5*D9)-((A5*D9)*F9/100)</f>
        <v>360</v>
      </c>
      <c r="B9" t="s">
        <v>6</v>
      </c>
      <c r="C9" s="3" t="s">
        <v>7</v>
      </c>
      <c r="D9" s="5">
        <v>4</v>
      </c>
      <c r="E9" s="1" t="s">
        <v>8</v>
      </c>
      <c r="F9" s="5">
        <v>10</v>
      </c>
      <c r="G9" t="s">
        <v>46</v>
      </c>
      <c r="H9">
        <v>50</v>
      </c>
      <c r="I9">
        <v>600</v>
      </c>
    </row>
    <row r="10" spans="1:9" x14ac:dyDescent="0.25">
      <c r="A10" s="7">
        <f>(A6*D10)-((A6*D10)*F10/100)</f>
        <v>216</v>
      </c>
      <c r="B10" t="s">
        <v>9</v>
      </c>
      <c r="C10" s="3" t="s">
        <v>7</v>
      </c>
      <c r="D10" s="5">
        <v>4</v>
      </c>
      <c r="E10" s="1" t="s">
        <v>8</v>
      </c>
      <c r="F10" s="5">
        <v>10</v>
      </c>
      <c r="G10" t="s">
        <v>62</v>
      </c>
      <c r="H10" s="13">
        <v>10</v>
      </c>
      <c r="I10">
        <v>120</v>
      </c>
    </row>
    <row r="11" spans="1:9" x14ac:dyDescent="0.25">
      <c r="A11" s="7">
        <f>(A7*D11)-((A7*D11)*F11/100)</f>
        <v>54</v>
      </c>
      <c r="B11" t="s">
        <v>10</v>
      </c>
      <c r="C11" s="3" t="s">
        <v>7</v>
      </c>
      <c r="D11" s="5">
        <v>4</v>
      </c>
      <c r="E11" s="1" t="s">
        <v>8</v>
      </c>
      <c r="F11" s="5">
        <v>10</v>
      </c>
      <c r="G11" t="s">
        <v>33</v>
      </c>
      <c r="H11">
        <v>300</v>
      </c>
      <c r="I11">
        <v>3600</v>
      </c>
    </row>
    <row r="12" spans="1:9" x14ac:dyDescent="0.25">
      <c r="A12" s="7">
        <f>(A8*D12)-((A8*D12)*F12/100)</f>
        <v>144</v>
      </c>
      <c r="B12" t="s">
        <v>11</v>
      </c>
      <c r="C12" s="3" t="s">
        <v>7</v>
      </c>
      <c r="D12" s="5">
        <v>4</v>
      </c>
      <c r="E12" s="1" t="s">
        <v>8</v>
      </c>
      <c r="F12" s="5">
        <v>10</v>
      </c>
      <c r="G12" t="s">
        <v>34</v>
      </c>
      <c r="H12">
        <v>200</v>
      </c>
      <c r="I12">
        <v>2400</v>
      </c>
    </row>
    <row r="13" spans="1:9" x14ac:dyDescent="0.25">
      <c r="A13" s="7">
        <f>D13*F13</f>
        <v>150</v>
      </c>
      <c r="B13" t="s">
        <v>12</v>
      </c>
      <c r="C13" s="3" t="s">
        <v>13</v>
      </c>
      <c r="D13" s="5">
        <v>6</v>
      </c>
      <c r="E13" s="1" t="s">
        <v>21</v>
      </c>
      <c r="F13" s="15">
        <v>25</v>
      </c>
      <c r="G13" t="s">
        <v>35</v>
      </c>
      <c r="I13">
        <v>2000</v>
      </c>
    </row>
    <row r="14" spans="1:9" x14ac:dyDescent="0.25">
      <c r="A14" s="7">
        <v>299</v>
      </c>
      <c r="B14" t="s">
        <v>56</v>
      </c>
      <c r="C14" s="3" t="s">
        <v>13</v>
      </c>
      <c r="D14" s="5">
        <v>8</v>
      </c>
      <c r="E14" s="1" t="s">
        <v>21</v>
      </c>
      <c r="F14" s="15">
        <v>299</v>
      </c>
      <c r="G14" t="s">
        <v>36</v>
      </c>
      <c r="H14">
        <v>150</v>
      </c>
      <c r="I14">
        <v>1800</v>
      </c>
    </row>
    <row r="15" spans="1:9" x14ac:dyDescent="0.25">
      <c r="A15" s="7">
        <v>250</v>
      </c>
      <c r="B15" t="s">
        <v>57</v>
      </c>
      <c r="C15" s="3" t="s">
        <v>13</v>
      </c>
      <c r="D15" s="5">
        <v>12</v>
      </c>
      <c r="E15" s="1" t="s">
        <v>21</v>
      </c>
      <c r="F15" s="15">
        <v>250</v>
      </c>
      <c r="G15" t="s">
        <v>63</v>
      </c>
      <c r="H15" s="13">
        <v>68.75</v>
      </c>
      <c r="I15">
        <v>825</v>
      </c>
    </row>
    <row r="16" spans="1:9" x14ac:dyDescent="0.25">
      <c r="A16" s="21"/>
      <c r="D16" s="18"/>
      <c r="F16" s="19"/>
      <c r="G16" t="s">
        <v>64</v>
      </c>
    </row>
    <row r="17" spans="1:9" x14ac:dyDescent="0.25">
      <c r="G17" t="s">
        <v>39</v>
      </c>
      <c r="H17">
        <v>50</v>
      </c>
      <c r="I17">
        <v>600</v>
      </c>
    </row>
    <row r="18" spans="1:9" x14ac:dyDescent="0.25">
      <c r="B18" s="16" t="s">
        <v>14</v>
      </c>
      <c r="G18" t="s">
        <v>50</v>
      </c>
      <c r="I18">
        <v>200</v>
      </c>
    </row>
    <row r="19" spans="1:9" x14ac:dyDescent="0.25">
      <c r="A19" s="2" t="s">
        <v>15</v>
      </c>
      <c r="B19" s="22" t="s">
        <v>2</v>
      </c>
      <c r="C19" s="3" t="s">
        <v>16</v>
      </c>
      <c r="D19" s="2" t="s">
        <v>17</v>
      </c>
      <c r="E19" s="1" t="s">
        <v>28</v>
      </c>
      <c r="F19" s="2" t="s">
        <v>45</v>
      </c>
      <c r="G19" t="s">
        <v>51</v>
      </c>
      <c r="I19">
        <v>700</v>
      </c>
    </row>
    <row r="20" spans="1:9" x14ac:dyDescent="0.25">
      <c r="A20" s="5">
        <v>5</v>
      </c>
      <c r="B20" t="str">
        <f t="shared" ref="B20:B28" si="0">B5</f>
        <v>Hour Golf Lesson</v>
      </c>
      <c r="C20" s="7">
        <f t="shared" ref="C20:C28" si="1">A20*A5</f>
        <v>500</v>
      </c>
      <c r="D20" s="4">
        <f>A20*1</f>
        <v>5</v>
      </c>
      <c r="E20" s="9">
        <f t="shared" ref="E20:E28" si="2">C20/D20</f>
        <v>100</v>
      </c>
      <c r="F20" s="10">
        <f>C20/C38</f>
        <v>0.21052631578947367</v>
      </c>
      <c r="G20" t="s">
        <v>65</v>
      </c>
      <c r="H20" s="13"/>
    </row>
    <row r="21" spans="1:9" x14ac:dyDescent="0.25">
      <c r="A21" s="5">
        <v>4</v>
      </c>
      <c r="B21" t="str">
        <f t="shared" si="0"/>
        <v>1/2 Hour Lesson</v>
      </c>
      <c r="C21" s="7">
        <f t="shared" si="1"/>
        <v>240</v>
      </c>
      <c r="D21" s="4">
        <f>A21*0.5</f>
        <v>2</v>
      </c>
      <c r="E21" s="9">
        <f t="shared" si="2"/>
        <v>120</v>
      </c>
      <c r="F21" s="10">
        <f>C21/C38</f>
        <v>0.10105263157894737</v>
      </c>
      <c r="G21" t="s">
        <v>66</v>
      </c>
      <c r="I21">
        <v>3400</v>
      </c>
    </row>
    <row r="22" spans="1:9" x14ac:dyDescent="0.25">
      <c r="A22" s="5">
        <v>4</v>
      </c>
      <c r="B22" t="str">
        <f t="shared" si="0"/>
        <v>Junior Clinic/Supervised Practice</v>
      </c>
      <c r="C22" s="7">
        <f t="shared" si="1"/>
        <v>60</v>
      </c>
      <c r="D22" s="4">
        <f>A22*1</f>
        <v>4</v>
      </c>
      <c r="E22" s="9">
        <f t="shared" si="2"/>
        <v>15</v>
      </c>
      <c r="F22" s="10">
        <f>C22/C38</f>
        <v>2.5263157894736842E-2</v>
      </c>
      <c r="G22" t="s">
        <v>68</v>
      </c>
      <c r="I22">
        <v>3600</v>
      </c>
    </row>
    <row r="23" spans="1:9" x14ac:dyDescent="0.25">
      <c r="A23" s="5">
        <v>6</v>
      </c>
      <c r="B23" t="str">
        <f t="shared" si="0"/>
        <v>Jr 1/2 Hour Lesson</v>
      </c>
      <c r="C23" s="7">
        <f t="shared" si="1"/>
        <v>240</v>
      </c>
      <c r="D23" s="4">
        <f>A23*0.5</f>
        <v>3</v>
      </c>
      <c r="E23" s="9">
        <f t="shared" si="2"/>
        <v>80</v>
      </c>
      <c r="F23" s="10">
        <f>C23/C38</f>
        <v>0.10105263157894737</v>
      </c>
    </row>
    <row r="24" spans="1:9" x14ac:dyDescent="0.25">
      <c r="A24" s="5">
        <v>1</v>
      </c>
      <c r="B24" t="str">
        <f t="shared" si="0"/>
        <v>Series Hour</v>
      </c>
      <c r="C24" s="7">
        <f t="shared" si="1"/>
        <v>360</v>
      </c>
      <c r="D24" s="4">
        <f>A24*4</f>
        <v>4</v>
      </c>
      <c r="E24" s="9">
        <f t="shared" si="2"/>
        <v>90</v>
      </c>
      <c r="F24" s="10">
        <f>C24/C38</f>
        <v>0.15157894736842106</v>
      </c>
    </row>
    <row r="25" spans="1:9" x14ac:dyDescent="0.25">
      <c r="A25" s="5">
        <v>0.25</v>
      </c>
      <c r="B25" t="str">
        <f t="shared" si="0"/>
        <v>Series 1/2 Hour</v>
      </c>
      <c r="C25" s="7">
        <f t="shared" si="1"/>
        <v>54</v>
      </c>
      <c r="D25" s="4">
        <f>A25*2</f>
        <v>0.5</v>
      </c>
      <c r="E25" s="9">
        <f t="shared" si="2"/>
        <v>108</v>
      </c>
      <c r="F25" s="10">
        <f>C25/C38</f>
        <v>2.2736842105263159E-2</v>
      </c>
    </row>
    <row r="26" spans="1:9" x14ac:dyDescent="0.25">
      <c r="A26" s="5">
        <v>0.5</v>
      </c>
      <c r="B26" t="str">
        <f t="shared" si="0"/>
        <v>Series Jr 1 Hour</v>
      </c>
      <c r="C26" s="7">
        <f t="shared" si="1"/>
        <v>27</v>
      </c>
      <c r="D26" s="4">
        <f>A26*4</f>
        <v>2</v>
      </c>
      <c r="E26" s="9">
        <f t="shared" si="2"/>
        <v>13.5</v>
      </c>
      <c r="F26" s="10">
        <f>C26/C38</f>
        <v>1.136842105263158E-2</v>
      </c>
    </row>
    <row r="27" spans="1:9" x14ac:dyDescent="0.25">
      <c r="A27" s="5">
        <v>1</v>
      </c>
      <c r="B27" t="str">
        <f t="shared" si="0"/>
        <v>Series Jr 1/2 Hour</v>
      </c>
      <c r="C27" s="7">
        <f t="shared" si="1"/>
        <v>144</v>
      </c>
      <c r="D27" s="4">
        <f>A27*2</f>
        <v>2</v>
      </c>
      <c r="E27" s="9">
        <f t="shared" si="2"/>
        <v>72</v>
      </c>
      <c r="F27" s="10">
        <f>C27/C38</f>
        <v>6.0631578947368418E-2</v>
      </c>
    </row>
    <row r="28" spans="1:9" x14ac:dyDescent="0.25">
      <c r="A28" s="5">
        <v>5</v>
      </c>
      <c r="B28" t="str">
        <f t="shared" si="0"/>
        <v>Hour Clinic</v>
      </c>
      <c r="C28" s="7">
        <f t="shared" si="1"/>
        <v>750</v>
      </c>
      <c r="D28" s="4">
        <f>A28*1</f>
        <v>5</v>
      </c>
      <c r="E28" s="9">
        <f t="shared" si="2"/>
        <v>150</v>
      </c>
      <c r="F28" s="10">
        <f>C28/C38</f>
        <v>0.31578947368421051</v>
      </c>
    </row>
    <row r="29" spans="1:9" x14ac:dyDescent="0.25">
      <c r="A29" s="18"/>
      <c r="B29" t="s">
        <v>56</v>
      </c>
      <c r="C29" s="7">
        <v>299</v>
      </c>
      <c r="D29" s="4">
        <v>9</v>
      </c>
      <c r="E29" s="9">
        <v>265</v>
      </c>
      <c r="F29" s="10"/>
    </row>
    <row r="30" spans="1:9" x14ac:dyDescent="0.25">
      <c r="A30" s="18"/>
      <c r="C30" s="21"/>
      <c r="D30" s="18"/>
      <c r="E30" s="9"/>
      <c r="F30" s="10"/>
    </row>
    <row r="31" spans="1:9" x14ac:dyDescent="0.25">
      <c r="A31" s="18"/>
      <c r="B31" s="16" t="s">
        <v>71</v>
      </c>
      <c r="C31" s="21"/>
      <c r="D31" s="18"/>
      <c r="E31" s="9"/>
      <c r="F31" s="10"/>
    </row>
    <row r="32" spans="1:9" x14ac:dyDescent="0.25">
      <c r="A32" s="18"/>
      <c r="B32" t="s">
        <v>73</v>
      </c>
      <c r="C32" s="7">
        <f>A14*D14</f>
        <v>2392</v>
      </c>
      <c r="D32" s="4">
        <v>9</v>
      </c>
      <c r="E32" s="9">
        <f>C32/D32</f>
        <v>265.77777777777777</v>
      </c>
      <c r="F32" s="10"/>
    </row>
    <row r="33" spans="1:8" x14ac:dyDescent="0.25">
      <c r="A33" s="18"/>
      <c r="B33" t="s">
        <v>67</v>
      </c>
      <c r="C33" s="7">
        <f>A15*D15/7</f>
        <v>428.57142857142856</v>
      </c>
      <c r="D33" s="4">
        <v>4</v>
      </c>
      <c r="E33" s="9">
        <f>C33/D33</f>
        <v>107.14285714285714</v>
      </c>
      <c r="F33" s="10"/>
    </row>
    <row r="34" spans="1:8" x14ac:dyDescent="0.25">
      <c r="A34"/>
      <c r="C34"/>
      <c r="D34"/>
      <c r="E34" s="9" t="s">
        <v>47</v>
      </c>
      <c r="F34" s="10"/>
    </row>
    <row r="35" spans="1:8" x14ac:dyDescent="0.25">
      <c r="A35"/>
      <c r="B35" s="1" t="s">
        <v>40</v>
      </c>
      <c r="C35" s="7">
        <f>C20+C21+C23</f>
        <v>980</v>
      </c>
      <c r="D35"/>
      <c r="E35" s="12">
        <f>C35/C38</f>
        <v>0.4126315789473684</v>
      </c>
      <c r="F35" s="10"/>
    </row>
    <row r="36" spans="1:8" x14ac:dyDescent="0.25">
      <c r="A36"/>
      <c r="B36" s="1" t="s">
        <v>41</v>
      </c>
      <c r="C36" s="7">
        <f>C24+C25+C26+C27</f>
        <v>585</v>
      </c>
      <c r="D36"/>
      <c r="E36" s="12">
        <f>C36/C38</f>
        <v>0.24631578947368421</v>
      </c>
      <c r="F36" s="10"/>
    </row>
    <row r="37" spans="1:8" x14ac:dyDescent="0.25">
      <c r="A37"/>
      <c r="B37" s="1" t="s">
        <v>42</v>
      </c>
      <c r="C37" s="7">
        <f>C28+C22</f>
        <v>810</v>
      </c>
      <c r="D37"/>
      <c r="E37" s="12">
        <f>C37/C38</f>
        <v>0.34105263157894739</v>
      </c>
      <c r="F37" s="10"/>
    </row>
    <row r="38" spans="1:8" x14ac:dyDescent="0.25">
      <c r="A38"/>
      <c r="B38" s="16" t="s">
        <v>74</v>
      </c>
      <c r="C38" s="7">
        <f>SUM(C20:C28)</f>
        <v>2375</v>
      </c>
      <c r="D38"/>
    </row>
    <row r="39" spans="1:8" x14ac:dyDescent="0.25">
      <c r="B39" s="16" t="s">
        <v>43</v>
      </c>
      <c r="C39" s="5">
        <v>35</v>
      </c>
      <c r="D39"/>
    </row>
    <row r="40" spans="1:8" x14ac:dyDescent="0.25">
      <c r="B40" s="16" t="s">
        <v>18</v>
      </c>
      <c r="C40" s="14">
        <f>C38/D43</f>
        <v>79.166666666666671</v>
      </c>
      <c r="G40" s="16" t="s">
        <v>48</v>
      </c>
      <c r="H40" s="17">
        <f>C42</f>
        <v>116971.85714285714</v>
      </c>
    </row>
    <row r="41" spans="1:8" x14ac:dyDescent="0.25">
      <c r="B41" s="16" t="s">
        <v>72</v>
      </c>
      <c r="C41" s="20">
        <f>C32*12+C33*12</f>
        <v>33846.857142857145</v>
      </c>
      <c r="G41" s="16" t="s">
        <v>38</v>
      </c>
      <c r="H41" s="17">
        <f>SUM(I4:I22)</f>
        <v>28845</v>
      </c>
    </row>
    <row r="42" spans="1:8" x14ac:dyDescent="0.25">
      <c r="B42" s="16" t="s">
        <v>22</v>
      </c>
      <c r="C42" s="8">
        <f>C38*C39+C41</f>
        <v>116971.85714285714</v>
      </c>
      <c r="G42" s="16" t="s">
        <v>49</v>
      </c>
      <c r="H42" s="17">
        <f>H40-H41</f>
        <v>88126.857142857145</v>
      </c>
    </row>
    <row r="43" spans="1:8" x14ac:dyDescent="0.25">
      <c r="B43" t="s">
        <v>19</v>
      </c>
      <c r="D43" s="5">
        <v>30</v>
      </c>
    </row>
    <row r="44" spans="1:8" x14ac:dyDescent="0.25">
      <c r="B44" t="s">
        <v>29</v>
      </c>
      <c r="D44" s="5">
        <v>4</v>
      </c>
    </row>
    <row r="45" spans="1:8" x14ac:dyDescent="0.25">
      <c r="B45" s="1" t="s">
        <v>30</v>
      </c>
      <c r="D45" s="5">
        <v>2</v>
      </c>
    </row>
    <row r="46" spans="1:8" x14ac:dyDescent="0.25">
      <c r="B46" t="s">
        <v>20</v>
      </c>
      <c r="D46" s="5">
        <f>SUM(D43:D45)</f>
        <v>36</v>
      </c>
    </row>
    <row r="48" spans="1:8" x14ac:dyDescent="0.25">
      <c r="B48" t="s">
        <v>52</v>
      </c>
    </row>
    <row r="49" spans="2:2" x14ac:dyDescent="0.25">
      <c r="B49" t="s">
        <v>23</v>
      </c>
    </row>
    <row r="50" spans="2:2" x14ac:dyDescent="0.25">
      <c r="B50" t="s">
        <v>26</v>
      </c>
    </row>
    <row r="51" spans="2:2" x14ac:dyDescent="0.25">
      <c r="B51" t="s">
        <v>44</v>
      </c>
    </row>
    <row r="52" spans="2:2" x14ac:dyDescent="0.25">
      <c r="B52" t="s">
        <v>27</v>
      </c>
    </row>
    <row r="53" spans="2:2" x14ac:dyDescent="0.25">
      <c r="B53" t="s">
        <v>25</v>
      </c>
    </row>
    <row r="54" spans="2:2" x14ac:dyDescent="0.25">
      <c r="B54" t="s">
        <v>24</v>
      </c>
    </row>
  </sheetData>
  <pageMargins left="0.75" right="0.75" top="1" bottom="1" header="0.5" footer="0.5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Taylor</dc:creator>
  <cp:lastModifiedBy>16266</cp:lastModifiedBy>
  <dcterms:created xsi:type="dcterms:W3CDTF">2016-05-03T04:04:55Z</dcterms:created>
  <dcterms:modified xsi:type="dcterms:W3CDTF">2020-10-16T02:26:01Z</dcterms:modified>
</cp:coreProperties>
</file>